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inancijski plan za web\DP 2025\"/>
    </mc:Choice>
  </mc:AlternateContent>
  <xr:revisionPtr revIDLastSave="0" documentId="8_{4F5E737D-DF45-444E-B7F1-01A979C4DD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 (2)" sheetId="2" r:id="rId1"/>
  </sheets>
  <definedNames>
    <definedName name="_xlnm.Print_Area" localSheetId="0">'List1 (2)'!$A$1:$G$61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F43" i="2" l="1"/>
  <c r="E14" i="2" l="1"/>
  <c r="E49" i="2"/>
  <c r="F14" i="2"/>
  <c r="E19" i="2"/>
  <c r="E35" i="2"/>
  <c r="F32" i="2"/>
  <c r="G37" i="2"/>
  <c r="G51" i="2"/>
  <c r="G52" i="2"/>
  <c r="G54" i="2"/>
  <c r="G55" i="2"/>
  <c r="F19" i="2"/>
  <c r="G50" i="2"/>
  <c r="F16" i="2"/>
  <c r="G57" i="2"/>
  <c r="G48" i="2"/>
  <c r="G47" i="2" s="1"/>
  <c r="G45" i="2"/>
  <c r="G43" i="2" s="1"/>
  <c r="G38" i="2"/>
  <c r="G39" i="2"/>
  <c r="G40" i="2"/>
  <c r="G41" i="2"/>
  <c r="G42" i="2"/>
  <c r="G36" i="2"/>
  <c r="E15" i="2"/>
  <c r="E18" i="2"/>
  <c r="E10" i="2"/>
  <c r="F17" i="2"/>
  <c r="E17" i="2"/>
  <c r="E16" i="2"/>
  <c r="F47" i="2"/>
  <c r="E47" i="2"/>
  <c r="E43" i="2"/>
  <c r="F35" i="2"/>
  <c r="F9" i="2" l="1"/>
  <c r="E32" i="2"/>
  <c r="E9" i="2" s="1"/>
  <c r="E8" i="2" s="1"/>
  <c r="G34" i="2"/>
  <c r="G32" i="2" s="1"/>
  <c r="G17" i="2"/>
  <c r="G18" i="2"/>
  <c r="G56" i="2"/>
  <c r="G19" i="2" s="1"/>
  <c r="F49" i="2"/>
  <c r="F10" i="2" s="1"/>
  <c r="F15" i="2"/>
  <c r="F18" i="2"/>
  <c r="G16" i="2"/>
  <c r="G15" i="2"/>
  <c r="G14" i="2"/>
  <c r="G35" i="2"/>
  <c r="E13" i="2"/>
  <c r="F8" i="2" l="1"/>
  <c r="F31" i="2"/>
  <c r="F6" i="2" s="1"/>
  <c r="F5" i="2" s="1"/>
  <c r="F3" i="2" s="1"/>
  <c r="E31" i="2"/>
  <c r="E6" i="2" s="1"/>
  <c r="E5" i="2" s="1"/>
  <c r="E3" i="2" s="1"/>
  <c r="F13" i="2"/>
  <c r="G49" i="2"/>
  <c r="G10" i="2" s="1"/>
  <c r="G13" i="2"/>
  <c r="G9" i="2"/>
  <c r="E20" i="2"/>
  <c r="G31" i="2" l="1"/>
  <c r="G6" i="2" s="1"/>
  <c r="G5" i="2" s="1"/>
  <c r="G3" i="2" s="1"/>
  <c r="G8" i="2"/>
</calcChain>
</file>

<file path=xl/sharedStrings.xml><?xml version="1.0" encoding="utf-8"?>
<sst xmlns="http://schemas.openxmlformats.org/spreadsheetml/2006/main" count="97" uniqueCount="51">
  <si>
    <t>Šifra</t>
  </si>
  <si>
    <t>Naziv</t>
  </si>
  <si>
    <t>Rashodi za nabavu proizvedene dugotrajne imovine</t>
  </si>
  <si>
    <t>Materijalni rashodi</t>
  </si>
  <si>
    <t>Rashodi za nabavu neproizvedene dugotrajne imovine</t>
  </si>
  <si>
    <t>08650</t>
  </si>
  <si>
    <t>SOCIJALNA SKRB</t>
  </si>
  <si>
    <t>MATERIJALNO PRAVNA ZAŠTITA</t>
  </si>
  <si>
    <t>A837001</t>
  </si>
  <si>
    <t>ADMINISTRACIJA I UPRAVLJANJE</t>
  </si>
  <si>
    <t>A837002</t>
  </si>
  <si>
    <t>Rashodi za zaposlene</t>
  </si>
  <si>
    <t>Financijski rashodi</t>
  </si>
  <si>
    <t xml:space="preserve">Naknade građanima i kućanstvima na temelju osiguranja i druge naknade </t>
  </si>
  <si>
    <t>11</t>
  </si>
  <si>
    <t>A837006</t>
  </si>
  <si>
    <t>Rashodi za dodatna ulaganja na nefinancijskoj imovini</t>
  </si>
  <si>
    <t>Agencija za osiguranje radničkih tražbina</t>
  </si>
  <si>
    <t>OSIGURANJE RADNIČKIH TRAŽBINA U SLUČAJU STEČAJA POSLODAVCA</t>
  </si>
  <si>
    <t>OSIGURANJE RADNIČKIH TRAŽBINA U SLUČAJU BLOKADE RAČUNA POSLODAVCA</t>
  </si>
  <si>
    <t>PRIHODI UKUPNO</t>
  </si>
  <si>
    <t>RASHODI UKUPNO</t>
  </si>
  <si>
    <t>RAZLIKA - VIŠAK/MANJAK</t>
  </si>
  <si>
    <t>Donos</t>
  </si>
  <si>
    <t>Ukupan donos neutrošenih sredstava iz prethodnih godina</t>
  </si>
  <si>
    <t>Odnos</t>
  </si>
  <si>
    <t>Ukupan odnos neutrošenih sredstava u sljedeću godinu</t>
  </si>
  <si>
    <t>NETO FINANCIRANJE</t>
  </si>
  <si>
    <t>VIŠAK/MANJAK+DONOS+ODNOS+NETO FINANCIRANJE</t>
  </si>
  <si>
    <t>6 Prihodi poslovanja</t>
  </si>
  <si>
    <t>7 Prihodi od nefinancijske imovine</t>
  </si>
  <si>
    <t>3 Rashodi poslovanja</t>
  </si>
  <si>
    <t>4 Rashodi za nefinancijsku imovinu</t>
  </si>
  <si>
    <t>8 Primici od financijske imovine i zaduživanja</t>
  </si>
  <si>
    <t>5 Izdaci za financijsku imovinu i otplate zajmova</t>
  </si>
  <si>
    <t>0412</t>
  </si>
  <si>
    <t>T837007</t>
  </si>
  <si>
    <t>FP</t>
  </si>
  <si>
    <t>561</t>
  </si>
  <si>
    <t>OPERATIVNI PROGRAM ESF+ 2021.-2027.</t>
  </si>
  <si>
    <t>12</t>
  </si>
  <si>
    <t>Povećanje / smanjenje</t>
  </si>
  <si>
    <t>Plan za 2025.</t>
  </si>
  <si>
    <t>Novi plan za 2025.</t>
  </si>
  <si>
    <t>1040</t>
  </si>
  <si>
    <t>A792002</t>
  </si>
  <si>
    <t>PRAVO NA PRIVREMENO UZDRŽAVANJE DJECE</t>
  </si>
  <si>
    <t>KLASA: 400-02/24-01/0001</t>
  </si>
  <si>
    <t>Prijedlog izmjena i dopuna u financijskom planu Agencije za osiguranje radničkih tražbina
za 2025. godinu</t>
  </si>
  <si>
    <t>URBROJ: 0479-1/1-25-0029</t>
  </si>
  <si>
    <t>Zagreb, 25.09.2025.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</si>
</sst>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1" xfId="1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9" fontId="2" fillId="0" borderId="0" xfId="1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49" fontId="2" fillId="0" borderId="2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3" fontId="2" fillId="0" borderId="3" xfId="1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left" vertical="center" wrapText="1"/>
    </xf>
    <xf numFmtId="49" fontId="3" fillId="0" borderId="3" xfId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E701F-697E-486D-A9BE-DE1304FBAC93}">
  <dimension ref="A1:I62"/>
  <sheetViews>
    <sheetView tabSelected="1" zoomScaleNormal="100" workbookViewId="0">
      <selection activeCell="G49" sqref="G49"/>
    </sheetView>
  </sheetViews>
  <sheetFormatPr defaultColWidth="9.140625" defaultRowHeight="15" x14ac:dyDescent="0.25"/>
  <cols>
    <col min="1" max="1" width="9.140625" style="34"/>
    <col min="2" max="2" width="9.140625" style="47"/>
    <col min="3" max="3" width="9.7109375" customWidth="1"/>
    <col min="4" max="4" width="43.7109375" customWidth="1"/>
    <col min="5" max="5" width="15.7109375" style="32" customWidth="1"/>
    <col min="6" max="7" width="15.7109375" customWidth="1"/>
    <col min="8" max="8" width="8" customWidth="1"/>
    <col min="9" max="9" width="11.140625" bestFit="1" customWidth="1"/>
  </cols>
  <sheetData>
    <row r="1" spans="1:9" s="5" customFormat="1" ht="33.75" customHeight="1" x14ac:dyDescent="0.25">
      <c r="A1" s="96" t="s">
        <v>48</v>
      </c>
      <c r="B1" s="96"/>
      <c r="C1" s="96"/>
      <c r="D1" s="96"/>
      <c r="E1" s="96"/>
      <c r="F1" s="96"/>
      <c r="G1" s="96"/>
    </row>
    <row r="2" spans="1:9" s="2" customFormat="1" ht="30" x14ac:dyDescent="0.25">
      <c r="A2" s="4" t="s">
        <v>0</v>
      </c>
      <c r="B2" s="44" t="s">
        <v>37</v>
      </c>
      <c r="C2" s="82" t="s">
        <v>1</v>
      </c>
      <c r="D2" s="82"/>
      <c r="E2" s="9" t="s">
        <v>42</v>
      </c>
      <c r="F2" s="1" t="s">
        <v>41</v>
      </c>
      <c r="G2" s="1" t="s">
        <v>43</v>
      </c>
    </row>
    <row r="3" spans="1:9" s="5" customFormat="1" ht="15" customHeight="1" x14ac:dyDescent="0.25">
      <c r="A3" s="97" t="s">
        <v>5</v>
      </c>
      <c r="B3" s="98"/>
      <c r="C3" s="100" t="s">
        <v>17</v>
      </c>
      <c r="D3" s="101"/>
      <c r="E3" s="104">
        <f>SUM(E5)</f>
        <v>36003960</v>
      </c>
      <c r="F3" s="104">
        <f t="shared" ref="F3" si="0">SUM(F5)</f>
        <v>-23482561</v>
      </c>
      <c r="G3" s="104">
        <f>SUM(G5)</f>
        <v>12521399</v>
      </c>
    </row>
    <row r="4" spans="1:9" s="5" customFormat="1" ht="15" customHeight="1" x14ac:dyDescent="0.25">
      <c r="A4" s="97"/>
      <c r="B4" s="99"/>
      <c r="C4" s="102"/>
      <c r="D4" s="103"/>
      <c r="E4" s="104"/>
      <c r="F4" s="104"/>
      <c r="G4" s="104"/>
    </row>
    <row r="5" spans="1:9" s="5" customFormat="1" x14ac:dyDescent="0.25">
      <c r="A5" s="7">
        <v>40</v>
      </c>
      <c r="B5" s="42"/>
      <c r="C5" s="88" t="s">
        <v>6</v>
      </c>
      <c r="D5" s="89"/>
      <c r="E5" s="25">
        <f>SUM(E6)</f>
        <v>36003960</v>
      </c>
      <c r="F5" s="25">
        <f>SUM(F6)</f>
        <v>-23482561</v>
      </c>
      <c r="G5" s="25">
        <f>SUM(G6)</f>
        <v>12521399</v>
      </c>
    </row>
    <row r="6" spans="1:9" s="5" customFormat="1" x14ac:dyDescent="0.25">
      <c r="A6" s="7">
        <v>4011</v>
      </c>
      <c r="B6" s="42"/>
      <c r="C6" s="90" t="s">
        <v>7</v>
      </c>
      <c r="D6" s="91"/>
      <c r="E6" s="8">
        <f>SUM(E31)</f>
        <v>36003960</v>
      </c>
      <c r="F6" s="8">
        <f>SUM(F31)</f>
        <v>-23482561</v>
      </c>
      <c r="G6" s="8">
        <f>SUM(G31)</f>
        <v>12521399</v>
      </c>
    </row>
    <row r="7" spans="1:9" s="5" customFormat="1" x14ac:dyDescent="0.25">
      <c r="A7" s="10"/>
      <c r="B7" s="48"/>
      <c r="C7" s="10"/>
      <c r="D7" s="10"/>
      <c r="E7" s="17"/>
      <c r="F7" s="11"/>
      <c r="G7" s="11"/>
    </row>
    <row r="8" spans="1:9" s="12" customFormat="1" x14ac:dyDescent="0.25">
      <c r="A8" s="35" t="s">
        <v>20</v>
      </c>
      <c r="B8" s="49"/>
      <c r="C8" s="37"/>
      <c r="D8" s="38"/>
      <c r="E8" s="36">
        <f>SUM(E9:E12)</f>
        <v>36003960</v>
      </c>
      <c r="F8" s="36">
        <f>SUM(F9:F12)</f>
        <v>-23482561</v>
      </c>
      <c r="G8" s="36">
        <f t="shared" ref="G8" si="1">SUM(G9:G12)</f>
        <v>8505009</v>
      </c>
    </row>
    <row r="9" spans="1:9" s="12" customFormat="1" ht="15" customHeight="1" x14ac:dyDescent="0.25">
      <c r="A9" s="13" t="s">
        <v>14</v>
      </c>
      <c r="B9" s="50"/>
      <c r="C9" s="92" t="s">
        <v>29</v>
      </c>
      <c r="D9" s="93"/>
      <c r="E9" s="26">
        <f>SUM(E32,E35,E43,E47)</f>
        <v>35771471</v>
      </c>
      <c r="F9" s="26">
        <f>SUM(F32,F35,F43,F47)</f>
        <v>-23453324</v>
      </c>
      <c r="G9" s="26">
        <f>SUM(G35,G43,G47)</f>
        <v>8301757</v>
      </c>
    </row>
    <row r="10" spans="1:9" s="12" customFormat="1" ht="15" customHeight="1" x14ac:dyDescent="0.25">
      <c r="A10" s="13" t="s">
        <v>38</v>
      </c>
      <c r="B10" s="50"/>
      <c r="C10" s="94" t="s">
        <v>29</v>
      </c>
      <c r="D10" s="95"/>
      <c r="E10" s="26">
        <f>SUM(E49)</f>
        <v>232489</v>
      </c>
      <c r="F10" s="26">
        <f t="shared" ref="F10:G10" si="2">SUM(F49)</f>
        <v>-29237</v>
      </c>
      <c r="G10" s="26">
        <f t="shared" si="2"/>
        <v>203252</v>
      </c>
    </row>
    <row r="11" spans="1:9" s="12" customFormat="1" ht="15" customHeight="1" x14ac:dyDescent="0.25">
      <c r="A11" s="13" t="s">
        <v>14</v>
      </c>
      <c r="B11" s="51"/>
      <c r="C11" s="94" t="s">
        <v>30</v>
      </c>
      <c r="D11" s="95"/>
      <c r="E11" s="26">
        <v>0</v>
      </c>
      <c r="F11" s="14">
        <v>0</v>
      </c>
      <c r="G11" s="14">
        <v>0</v>
      </c>
    </row>
    <row r="12" spans="1:9" s="12" customFormat="1" ht="15" customHeight="1" x14ac:dyDescent="0.25">
      <c r="A12" s="13" t="s">
        <v>38</v>
      </c>
      <c r="B12" s="51"/>
      <c r="C12" s="94" t="s">
        <v>30</v>
      </c>
      <c r="D12" s="95"/>
      <c r="E12" s="26">
        <v>0</v>
      </c>
      <c r="F12" s="14">
        <v>0</v>
      </c>
      <c r="G12" s="14">
        <v>0</v>
      </c>
    </row>
    <row r="13" spans="1:9" s="5" customFormat="1" ht="15" customHeight="1" x14ac:dyDescent="0.25">
      <c r="A13" s="20" t="s">
        <v>21</v>
      </c>
      <c r="B13" s="52"/>
      <c r="C13" s="76"/>
      <c r="D13" s="76"/>
      <c r="E13" s="24">
        <f>SUM(E14:E19)</f>
        <v>36003960</v>
      </c>
      <c r="F13" s="56">
        <f t="shared" ref="F13:G13" si="3">SUM(F14:F19)</f>
        <v>-23482561</v>
      </c>
      <c r="G13" s="24">
        <f t="shared" si="3"/>
        <v>8505009</v>
      </c>
      <c r="I13" s="33"/>
    </row>
    <row r="14" spans="1:9" s="5" customFormat="1" ht="15" customHeight="1" x14ac:dyDescent="0.25">
      <c r="A14" s="3" t="s">
        <v>14</v>
      </c>
      <c r="B14" s="53"/>
      <c r="C14" s="74" t="s">
        <v>31</v>
      </c>
      <c r="D14" s="75"/>
      <c r="E14" s="27">
        <f>SUM(E34,E36:E39,E45,E48)</f>
        <v>35591301</v>
      </c>
      <c r="F14" s="57">
        <f>SUM(F34,F36:F39,F45,F48)</f>
        <v>-23465664</v>
      </c>
      <c r="G14" s="27">
        <f t="shared" ref="G14" si="4">SUM(G36:G39,G45,G48)</f>
        <v>8109247</v>
      </c>
      <c r="I14" s="15"/>
    </row>
    <row r="15" spans="1:9" s="5" customFormat="1" ht="15" customHeight="1" x14ac:dyDescent="0.25">
      <c r="A15" s="3" t="s">
        <v>40</v>
      </c>
      <c r="B15" s="53"/>
      <c r="C15" s="74" t="s">
        <v>31</v>
      </c>
      <c r="D15" s="75"/>
      <c r="E15" s="27">
        <f>SUM(E50,E51)</f>
        <v>11192</v>
      </c>
      <c r="F15" s="57">
        <f t="shared" ref="F15:G15" si="5">SUM(F50,F51)</f>
        <v>-7167</v>
      </c>
      <c r="G15" s="27">
        <f t="shared" si="5"/>
        <v>4025</v>
      </c>
      <c r="I15" s="15"/>
    </row>
    <row r="16" spans="1:9" s="5" customFormat="1" ht="15" customHeight="1" x14ac:dyDescent="0.25">
      <c r="A16" s="3" t="s">
        <v>38</v>
      </c>
      <c r="B16" s="53"/>
      <c r="C16" s="74" t="s">
        <v>31</v>
      </c>
      <c r="D16" s="75"/>
      <c r="E16" s="27">
        <f>SUM(E54:E55)</f>
        <v>63422</v>
      </c>
      <c r="F16" s="57">
        <f t="shared" ref="F16:G16" si="6">SUM(F54:F55)</f>
        <v>0</v>
      </c>
      <c r="G16" s="27">
        <f t="shared" si="6"/>
        <v>63422</v>
      </c>
      <c r="I16" s="15"/>
    </row>
    <row r="17" spans="1:7" s="5" customFormat="1" ht="15" customHeight="1" x14ac:dyDescent="0.25">
      <c r="A17" s="3" t="s">
        <v>14</v>
      </c>
      <c r="B17" s="53"/>
      <c r="C17" s="74" t="s">
        <v>32</v>
      </c>
      <c r="D17" s="75"/>
      <c r="E17" s="27">
        <f>SUM(E40:E42)</f>
        <v>180170</v>
      </c>
      <c r="F17" s="57">
        <f t="shared" ref="F17:G17" si="7">SUM(F40:F42)</f>
        <v>12340</v>
      </c>
      <c r="G17" s="27">
        <f t="shared" si="7"/>
        <v>192510</v>
      </c>
    </row>
    <row r="18" spans="1:7" s="5" customFormat="1" ht="15" customHeight="1" x14ac:dyDescent="0.25">
      <c r="A18" s="3" t="s">
        <v>40</v>
      </c>
      <c r="B18" s="53"/>
      <c r="C18" s="74" t="s">
        <v>32</v>
      </c>
      <c r="D18" s="75"/>
      <c r="E18" s="27">
        <f>SUM(E52,E53)</f>
        <v>23682</v>
      </c>
      <c r="F18" s="57">
        <f t="shared" ref="F18:G18" si="8">SUM(F52,F53)</f>
        <v>-22070</v>
      </c>
      <c r="G18" s="27">
        <f t="shared" si="8"/>
        <v>1612</v>
      </c>
    </row>
    <row r="19" spans="1:7" s="5" customFormat="1" ht="15" customHeight="1" x14ac:dyDescent="0.25">
      <c r="A19" s="3" t="s">
        <v>38</v>
      </c>
      <c r="B19" s="53"/>
      <c r="C19" s="74" t="s">
        <v>32</v>
      </c>
      <c r="D19" s="75"/>
      <c r="E19" s="27">
        <f>SUM(E56:E57)</f>
        <v>134193</v>
      </c>
      <c r="F19" s="57">
        <f t="shared" ref="F19:G19" si="9">SUM(F56:F57)</f>
        <v>0</v>
      </c>
      <c r="G19" s="27">
        <f t="shared" si="9"/>
        <v>134193</v>
      </c>
    </row>
    <row r="20" spans="1:7" s="5" customFormat="1" ht="15" customHeight="1" x14ac:dyDescent="0.25">
      <c r="A20" s="39" t="s">
        <v>22</v>
      </c>
      <c r="B20" s="52"/>
      <c r="C20" s="21"/>
      <c r="D20" s="22"/>
      <c r="E20" s="24">
        <f>E8-E13</f>
        <v>0</v>
      </c>
      <c r="F20" s="58">
        <v>0</v>
      </c>
      <c r="G20" s="8">
        <v>0</v>
      </c>
    </row>
    <row r="21" spans="1:7" s="5" customFormat="1" ht="15" customHeight="1" x14ac:dyDescent="0.25">
      <c r="A21" s="16"/>
      <c r="B21" s="54"/>
      <c r="C21" s="16"/>
      <c r="D21" s="16"/>
      <c r="E21" s="28"/>
      <c r="F21" s="17"/>
      <c r="G21" s="17"/>
    </row>
    <row r="22" spans="1:7" s="5" customFormat="1" x14ac:dyDescent="0.25">
      <c r="A22" s="18" t="s">
        <v>23</v>
      </c>
      <c r="B22" s="55"/>
      <c r="C22" s="77" t="s">
        <v>24</v>
      </c>
      <c r="D22" s="75"/>
      <c r="E22" s="29">
        <v>0</v>
      </c>
      <c r="F22" s="58">
        <v>0</v>
      </c>
      <c r="G22" s="8">
        <v>0</v>
      </c>
    </row>
    <row r="23" spans="1:7" s="5" customFormat="1" x14ac:dyDescent="0.25">
      <c r="A23" s="18" t="s">
        <v>25</v>
      </c>
      <c r="B23" s="55"/>
      <c r="C23" s="77" t="s">
        <v>26</v>
      </c>
      <c r="D23" s="75"/>
      <c r="E23" s="27">
        <v>0</v>
      </c>
      <c r="F23" s="58">
        <v>0</v>
      </c>
      <c r="G23" s="8">
        <v>0</v>
      </c>
    </row>
    <row r="24" spans="1:7" s="5" customFormat="1" ht="15" customHeight="1" x14ac:dyDescent="0.25">
      <c r="A24" s="16"/>
      <c r="B24" s="54"/>
      <c r="C24" s="16"/>
      <c r="D24" s="16"/>
      <c r="E24" s="28"/>
      <c r="F24" s="17"/>
      <c r="G24" s="17"/>
    </row>
    <row r="25" spans="1:7" s="5" customFormat="1" ht="15" customHeight="1" x14ac:dyDescent="0.25">
      <c r="A25" s="21"/>
      <c r="B25" s="53"/>
      <c r="C25" s="23" t="s">
        <v>33</v>
      </c>
      <c r="D25" s="3"/>
      <c r="E25" s="30">
        <v>0</v>
      </c>
      <c r="F25" s="8">
        <v>0</v>
      </c>
      <c r="G25" s="8">
        <v>0</v>
      </c>
    </row>
    <row r="26" spans="1:7" s="5" customFormat="1" ht="15" customHeight="1" x14ac:dyDescent="0.25">
      <c r="A26" s="21"/>
      <c r="B26" s="53"/>
      <c r="C26" s="23" t="s">
        <v>34</v>
      </c>
      <c r="D26" s="3"/>
      <c r="E26" s="30">
        <v>0</v>
      </c>
      <c r="F26" s="8">
        <v>0</v>
      </c>
      <c r="G26" s="8">
        <v>0</v>
      </c>
    </row>
    <row r="27" spans="1:7" s="5" customFormat="1" ht="15" customHeight="1" x14ac:dyDescent="0.25">
      <c r="A27" s="20" t="s">
        <v>27</v>
      </c>
      <c r="B27" s="20"/>
      <c r="C27" s="86"/>
      <c r="D27" s="87"/>
      <c r="E27" s="30">
        <v>0</v>
      </c>
      <c r="F27" s="8">
        <v>0</v>
      </c>
      <c r="G27" s="8">
        <v>0</v>
      </c>
    </row>
    <row r="28" spans="1:7" s="5" customFormat="1" ht="15" customHeight="1" x14ac:dyDescent="0.25">
      <c r="A28" s="16"/>
      <c r="B28" s="16"/>
      <c r="C28" s="16"/>
      <c r="D28" s="16"/>
      <c r="E28" s="31"/>
      <c r="F28" s="17"/>
      <c r="G28" s="17"/>
    </row>
    <row r="29" spans="1:7" s="5" customFormat="1" ht="15" customHeight="1" x14ac:dyDescent="0.25">
      <c r="A29" s="20" t="s">
        <v>28</v>
      </c>
      <c r="B29" s="20"/>
      <c r="C29" s="18"/>
      <c r="D29" s="19"/>
      <c r="E29" s="27">
        <v>0</v>
      </c>
      <c r="F29" s="8">
        <v>0</v>
      </c>
      <c r="G29" s="8">
        <v>0</v>
      </c>
    </row>
    <row r="30" spans="1:7" s="5" customFormat="1" ht="15.75" customHeight="1" x14ac:dyDescent="0.25">
      <c r="A30" s="2"/>
      <c r="B30" s="43"/>
      <c r="C30" s="16"/>
      <c r="D30" s="16"/>
      <c r="E30" s="31"/>
      <c r="F30" s="17"/>
      <c r="G30" s="17"/>
    </row>
    <row r="31" spans="1:7" s="5" customFormat="1" ht="15" customHeight="1" x14ac:dyDescent="0.25">
      <c r="A31" s="74" t="s">
        <v>21</v>
      </c>
      <c r="B31" s="77"/>
      <c r="C31" s="77"/>
      <c r="D31" s="75"/>
      <c r="E31" s="6">
        <f>SUM(E32,E35,E43,E47,E49)</f>
        <v>36003960</v>
      </c>
      <c r="F31" s="6">
        <f>SUM(F32,F35,F43,F47,F49)</f>
        <v>-23482561</v>
      </c>
      <c r="G31" s="6">
        <f>SUM(G32,G35,G43,G47,G49)</f>
        <v>12521399</v>
      </c>
    </row>
    <row r="32" spans="1:7" s="5" customFormat="1" x14ac:dyDescent="0.25">
      <c r="A32" s="82"/>
      <c r="B32" s="83" t="s">
        <v>44</v>
      </c>
      <c r="C32" s="82" t="s">
        <v>45</v>
      </c>
      <c r="D32" s="85" t="s">
        <v>46</v>
      </c>
      <c r="E32" s="71">
        <f>SUM(E34)</f>
        <v>23866390</v>
      </c>
      <c r="F32" s="71">
        <f>SUM(F34)</f>
        <v>-19850000</v>
      </c>
      <c r="G32" s="71">
        <f>SUM(G34)</f>
        <v>4016390</v>
      </c>
    </row>
    <row r="33" spans="1:7" s="5" customFormat="1" ht="34.15" customHeight="1" x14ac:dyDescent="0.25">
      <c r="A33" s="82"/>
      <c r="B33" s="84"/>
      <c r="C33" s="82"/>
      <c r="D33" s="85"/>
      <c r="E33" s="71"/>
      <c r="F33" s="71"/>
      <c r="G33" s="71"/>
    </row>
    <row r="34" spans="1:7" s="5" customFormat="1" ht="30" x14ac:dyDescent="0.25">
      <c r="A34" s="61">
        <v>11</v>
      </c>
      <c r="B34" s="62" t="s">
        <v>44</v>
      </c>
      <c r="C34" s="63">
        <v>37</v>
      </c>
      <c r="D34" s="63" t="s">
        <v>13</v>
      </c>
      <c r="E34" s="59">
        <v>23866390</v>
      </c>
      <c r="F34" s="59">
        <v>-19850000</v>
      </c>
      <c r="G34" s="59">
        <f>E34+F34</f>
        <v>4016390</v>
      </c>
    </row>
    <row r="35" spans="1:7" s="5" customFormat="1" ht="28.9" customHeight="1" x14ac:dyDescent="0.25">
      <c r="A35" s="4"/>
      <c r="B35" s="44" t="s">
        <v>35</v>
      </c>
      <c r="C35" s="4" t="s">
        <v>8</v>
      </c>
      <c r="D35" s="64" t="s">
        <v>9</v>
      </c>
      <c r="E35" s="8">
        <f>SUM(E36,E37,E38,E39,E40,E41,E42)</f>
        <v>2483081</v>
      </c>
      <c r="F35" s="8">
        <f>SUM(F36,F37,F38,F39,F40,F41,F42)</f>
        <v>-155840</v>
      </c>
      <c r="G35" s="8">
        <f>SUM(G36,G37,G38,G39,G40,G41,G42)</f>
        <v>2327241</v>
      </c>
    </row>
    <row r="36" spans="1:7" s="5" customFormat="1" x14ac:dyDescent="0.25">
      <c r="A36" s="65">
        <v>11</v>
      </c>
      <c r="B36" s="66" t="s">
        <v>35</v>
      </c>
      <c r="C36" s="67">
        <v>31</v>
      </c>
      <c r="D36" s="61" t="s">
        <v>11</v>
      </c>
      <c r="E36" s="68">
        <v>1409351</v>
      </c>
      <c r="F36" s="60">
        <v>-135040</v>
      </c>
      <c r="G36" s="60">
        <f>E36+F36</f>
        <v>1274311</v>
      </c>
    </row>
    <row r="37" spans="1:7" s="5" customFormat="1" x14ac:dyDescent="0.25">
      <c r="A37" s="65">
        <v>11</v>
      </c>
      <c r="B37" s="66" t="s">
        <v>35</v>
      </c>
      <c r="C37" s="67">
        <v>32</v>
      </c>
      <c r="D37" s="61" t="s">
        <v>3</v>
      </c>
      <c r="E37" s="68">
        <v>878220</v>
      </c>
      <c r="F37" s="60">
        <v>-33130</v>
      </c>
      <c r="G37" s="60">
        <f>E37+F37</f>
        <v>845090</v>
      </c>
    </row>
    <row r="38" spans="1:7" s="5" customFormat="1" x14ac:dyDescent="0.25">
      <c r="A38" s="65">
        <v>11</v>
      </c>
      <c r="B38" s="66" t="s">
        <v>35</v>
      </c>
      <c r="C38" s="67">
        <v>34</v>
      </c>
      <c r="D38" s="61" t="s">
        <v>12</v>
      </c>
      <c r="E38" s="68">
        <v>340</v>
      </c>
      <c r="F38" s="60">
        <v>-10</v>
      </c>
      <c r="G38" s="60">
        <f t="shared" ref="G38:G42" si="10">E38+F38</f>
        <v>330</v>
      </c>
    </row>
    <row r="39" spans="1:7" s="5" customFormat="1" ht="28.9" customHeight="1" x14ac:dyDescent="0.25">
      <c r="A39" s="65">
        <v>11</v>
      </c>
      <c r="B39" s="66" t="s">
        <v>35</v>
      </c>
      <c r="C39" s="67">
        <v>37</v>
      </c>
      <c r="D39" s="69" t="s">
        <v>13</v>
      </c>
      <c r="E39" s="68">
        <v>15000</v>
      </c>
      <c r="F39" s="60">
        <v>0</v>
      </c>
      <c r="G39" s="60">
        <f t="shared" si="10"/>
        <v>15000</v>
      </c>
    </row>
    <row r="40" spans="1:7" s="5" customFormat="1" ht="28.9" customHeight="1" x14ac:dyDescent="0.25">
      <c r="A40" s="65">
        <v>11</v>
      </c>
      <c r="B40" s="66" t="s">
        <v>35</v>
      </c>
      <c r="C40" s="67">
        <v>41</v>
      </c>
      <c r="D40" s="69" t="s">
        <v>4</v>
      </c>
      <c r="E40" s="68">
        <v>3000</v>
      </c>
      <c r="F40" s="60">
        <v>1000</v>
      </c>
      <c r="G40" s="60">
        <f t="shared" si="10"/>
        <v>4000</v>
      </c>
    </row>
    <row r="41" spans="1:7" s="5" customFormat="1" ht="28.9" customHeight="1" x14ac:dyDescent="0.25">
      <c r="A41" s="65">
        <v>11</v>
      </c>
      <c r="B41" s="66" t="s">
        <v>35</v>
      </c>
      <c r="C41" s="67">
        <v>42</v>
      </c>
      <c r="D41" s="69" t="s">
        <v>2</v>
      </c>
      <c r="E41" s="68">
        <v>111670</v>
      </c>
      <c r="F41" s="60">
        <v>-18700</v>
      </c>
      <c r="G41" s="60">
        <f t="shared" si="10"/>
        <v>92970</v>
      </c>
    </row>
    <row r="42" spans="1:7" s="5" customFormat="1" ht="28.9" customHeight="1" x14ac:dyDescent="0.25">
      <c r="A42" s="65">
        <v>11</v>
      </c>
      <c r="B42" s="66" t="s">
        <v>35</v>
      </c>
      <c r="C42" s="67">
        <v>45</v>
      </c>
      <c r="D42" s="69" t="s">
        <v>16</v>
      </c>
      <c r="E42" s="68">
        <v>65500</v>
      </c>
      <c r="F42" s="60">
        <v>30040</v>
      </c>
      <c r="G42" s="60">
        <f t="shared" si="10"/>
        <v>95540</v>
      </c>
    </row>
    <row r="43" spans="1:7" s="5" customFormat="1" x14ac:dyDescent="0.25">
      <c r="A43" s="82"/>
      <c r="B43" s="83" t="s">
        <v>35</v>
      </c>
      <c r="C43" s="82" t="s">
        <v>10</v>
      </c>
      <c r="D43" s="85" t="s">
        <v>18</v>
      </c>
      <c r="E43" s="71">
        <f>SUM(E45)</f>
        <v>5472000</v>
      </c>
      <c r="F43" s="71">
        <f>SUM(F45)</f>
        <v>-1670000</v>
      </c>
      <c r="G43" s="71">
        <f t="shared" ref="G43" si="11">SUM(G45)</f>
        <v>3802000</v>
      </c>
    </row>
    <row r="44" spans="1:7" s="5" customFormat="1" ht="34.15" customHeight="1" x14ac:dyDescent="0.25">
      <c r="A44" s="82"/>
      <c r="B44" s="84"/>
      <c r="C44" s="82"/>
      <c r="D44" s="85"/>
      <c r="E44" s="71"/>
      <c r="F44" s="71"/>
      <c r="G44" s="71"/>
    </row>
    <row r="45" spans="1:7" s="5" customFormat="1" x14ac:dyDescent="0.25">
      <c r="A45" s="78">
        <v>11</v>
      </c>
      <c r="B45" s="79" t="s">
        <v>35</v>
      </c>
      <c r="C45" s="81">
        <v>37</v>
      </c>
      <c r="D45" s="81" t="s">
        <v>13</v>
      </c>
      <c r="E45" s="73">
        <v>5472000</v>
      </c>
      <c r="F45" s="73">
        <v>-1670000</v>
      </c>
      <c r="G45" s="73">
        <f>E45+F45</f>
        <v>3802000</v>
      </c>
    </row>
    <row r="46" spans="1:7" s="5" customFormat="1" ht="13.15" customHeight="1" x14ac:dyDescent="0.25">
      <c r="A46" s="78"/>
      <c r="B46" s="80"/>
      <c r="C46" s="81"/>
      <c r="D46" s="81"/>
      <c r="E46" s="73"/>
      <c r="F46" s="73"/>
      <c r="G46" s="73"/>
    </row>
    <row r="47" spans="1:7" s="5" customFormat="1" ht="30.6" customHeight="1" x14ac:dyDescent="0.25">
      <c r="A47" s="4"/>
      <c r="B47" s="44" t="s">
        <v>35</v>
      </c>
      <c r="C47" s="4" t="s">
        <v>15</v>
      </c>
      <c r="D47" s="70" t="s">
        <v>19</v>
      </c>
      <c r="E47" s="8">
        <f>SUM(E48)</f>
        <v>3950000</v>
      </c>
      <c r="F47" s="8">
        <f t="shared" ref="F47:G47" si="12">SUM(F48)</f>
        <v>-1777484</v>
      </c>
      <c r="G47" s="8">
        <f t="shared" si="12"/>
        <v>2172516</v>
      </c>
    </row>
    <row r="48" spans="1:7" s="5" customFormat="1" ht="28.9" customHeight="1" x14ac:dyDescent="0.25">
      <c r="A48" s="65">
        <v>11</v>
      </c>
      <c r="B48" s="66" t="s">
        <v>35</v>
      </c>
      <c r="C48" s="67">
        <v>37</v>
      </c>
      <c r="D48" s="69" t="s">
        <v>13</v>
      </c>
      <c r="E48" s="68">
        <v>3950000</v>
      </c>
      <c r="F48" s="60">
        <v>-1777484</v>
      </c>
      <c r="G48" s="60">
        <f>E48+F48</f>
        <v>2172516</v>
      </c>
    </row>
    <row r="49" spans="1:8" s="5" customFormat="1" ht="30.6" customHeight="1" x14ac:dyDescent="0.25">
      <c r="A49" s="4"/>
      <c r="B49" s="44" t="s">
        <v>35</v>
      </c>
      <c r="C49" s="4" t="s">
        <v>36</v>
      </c>
      <c r="D49" s="64" t="s">
        <v>39</v>
      </c>
      <c r="E49" s="8">
        <f>SUM(E50,E51,E52,E53,E54,E55,E56,E57)</f>
        <v>232489</v>
      </c>
      <c r="F49" s="8">
        <f t="shared" ref="F49:G49" si="13">SUM(F50,F51,F52,F53,F54,F55,F56,F57)</f>
        <v>-29237</v>
      </c>
      <c r="G49" s="8">
        <f t="shared" si="13"/>
        <v>203252</v>
      </c>
      <c r="H49" s="17"/>
    </row>
    <row r="50" spans="1:8" s="5" customFormat="1" x14ac:dyDescent="0.25">
      <c r="A50" s="65">
        <v>12</v>
      </c>
      <c r="B50" s="66" t="s">
        <v>35</v>
      </c>
      <c r="C50" s="67">
        <v>31</v>
      </c>
      <c r="D50" s="61" t="s">
        <v>11</v>
      </c>
      <c r="E50" s="68">
        <v>2230</v>
      </c>
      <c r="F50" s="60">
        <v>-1637</v>
      </c>
      <c r="G50" s="60">
        <f>E50+F50</f>
        <v>593</v>
      </c>
    </row>
    <row r="51" spans="1:8" s="5" customFormat="1" x14ac:dyDescent="0.25">
      <c r="A51" s="65">
        <v>12</v>
      </c>
      <c r="B51" s="66" t="s">
        <v>35</v>
      </c>
      <c r="C51" s="67">
        <v>32</v>
      </c>
      <c r="D51" s="61" t="s">
        <v>3</v>
      </c>
      <c r="E51" s="68">
        <v>8962</v>
      </c>
      <c r="F51" s="60">
        <v>-5530</v>
      </c>
      <c r="G51" s="60">
        <f t="shared" ref="G51:G57" si="14">E51+F51</f>
        <v>3432</v>
      </c>
    </row>
    <row r="52" spans="1:8" s="5" customFormat="1" ht="28.9" customHeight="1" x14ac:dyDescent="0.25">
      <c r="A52" s="65">
        <v>12</v>
      </c>
      <c r="B52" s="66" t="s">
        <v>35</v>
      </c>
      <c r="C52" s="67">
        <v>42</v>
      </c>
      <c r="D52" s="69" t="s">
        <v>2</v>
      </c>
      <c r="E52" s="68">
        <v>13182</v>
      </c>
      <c r="F52" s="60">
        <v>-11570</v>
      </c>
      <c r="G52" s="60">
        <f t="shared" si="14"/>
        <v>1612</v>
      </c>
    </row>
    <row r="53" spans="1:8" s="5" customFormat="1" ht="28.9" customHeight="1" x14ac:dyDescent="0.25">
      <c r="A53" s="65">
        <v>12</v>
      </c>
      <c r="B53" s="66" t="s">
        <v>35</v>
      </c>
      <c r="C53" s="67">
        <v>45</v>
      </c>
      <c r="D53" s="69" t="s">
        <v>16</v>
      </c>
      <c r="E53" s="68">
        <v>10500</v>
      </c>
      <c r="F53" s="60">
        <v>-10500</v>
      </c>
      <c r="G53" s="60">
        <f>E53+F53</f>
        <v>0</v>
      </c>
    </row>
    <row r="54" spans="1:8" s="5" customFormat="1" x14ac:dyDescent="0.25">
      <c r="A54" s="65">
        <v>561</v>
      </c>
      <c r="B54" s="66" t="s">
        <v>35</v>
      </c>
      <c r="C54" s="67">
        <v>31</v>
      </c>
      <c r="D54" s="61" t="s">
        <v>11</v>
      </c>
      <c r="E54" s="68">
        <v>12647</v>
      </c>
      <c r="F54" s="60">
        <v>0</v>
      </c>
      <c r="G54" s="60">
        <f t="shared" si="14"/>
        <v>12647</v>
      </c>
    </row>
    <row r="55" spans="1:8" s="5" customFormat="1" x14ac:dyDescent="0.25">
      <c r="A55" s="65">
        <v>561</v>
      </c>
      <c r="B55" s="66" t="s">
        <v>35</v>
      </c>
      <c r="C55" s="67">
        <v>32</v>
      </c>
      <c r="D55" s="61" t="s">
        <v>3</v>
      </c>
      <c r="E55" s="68">
        <v>50775</v>
      </c>
      <c r="F55" s="60">
        <v>0</v>
      </c>
      <c r="G55" s="60">
        <f t="shared" si="14"/>
        <v>50775</v>
      </c>
    </row>
    <row r="56" spans="1:8" s="5" customFormat="1" ht="28.9" customHeight="1" x14ac:dyDescent="0.25">
      <c r="A56" s="65">
        <v>561</v>
      </c>
      <c r="B56" s="66" t="s">
        <v>35</v>
      </c>
      <c r="C56" s="67">
        <v>42</v>
      </c>
      <c r="D56" s="69" t="s">
        <v>2</v>
      </c>
      <c r="E56" s="68">
        <v>74693</v>
      </c>
      <c r="F56" s="60">
        <v>0</v>
      </c>
      <c r="G56" s="60">
        <f t="shared" si="14"/>
        <v>74693</v>
      </c>
    </row>
    <row r="57" spans="1:8" s="5" customFormat="1" ht="28.9" customHeight="1" x14ac:dyDescent="0.25">
      <c r="A57" s="65">
        <v>561</v>
      </c>
      <c r="B57" s="66" t="s">
        <v>35</v>
      </c>
      <c r="C57" s="67">
        <v>45</v>
      </c>
      <c r="D57" s="69" t="s">
        <v>16</v>
      </c>
      <c r="E57" s="68">
        <v>59500</v>
      </c>
      <c r="F57" s="60">
        <v>0</v>
      </c>
      <c r="G57" s="60">
        <f t="shared" si="14"/>
        <v>59500</v>
      </c>
    </row>
    <row r="59" spans="1:8" x14ac:dyDescent="0.25">
      <c r="A59" s="40" t="s">
        <v>47</v>
      </c>
      <c r="B59" s="45"/>
      <c r="F59" s="72"/>
      <c r="G59" s="72"/>
    </row>
    <row r="60" spans="1:8" x14ac:dyDescent="0.25">
      <c r="A60" s="40" t="s">
        <v>49</v>
      </c>
      <c r="B60" s="45"/>
    </row>
    <row r="61" spans="1:8" x14ac:dyDescent="0.25">
      <c r="A61" s="40" t="s">
        <v>50</v>
      </c>
      <c r="B61" s="45"/>
      <c r="F61" s="72"/>
      <c r="G61" s="72"/>
    </row>
    <row r="62" spans="1:8" x14ac:dyDescent="0.25">
      <c r="A62" s="41"/>
      <c r="B62" s="46"/>
    </row>
  </sheetData>
  <mergeCells count="48">
    <mergeCell ref="A1:G1"/>
    <mergeCell ref="C2:D2"/>
    <mergeCell ref="A3:A4"/>
    <mergeCell ref="B3:B4"/>
    <mergeCell ref="C3:D4"/>
    <mergeCell ref="E3:E4"/>
    <mergeCell ref="F3:F4"/>
    <mergeCell ref="G3:G4"/>
    <mergeCell ref="C5:D5"/>
    <mergeCell ref="C6:D6"/>
    <mergeCell ref="C9:D9"/>
    <mergeCell ref="C11:D11"/>
    <mergeCell ref="C14:D14"/>
    <mergeCell ref="C10:D10"/>
    <mergeCell ref="C12:D12"/>
    <mergeCell ref="C22:D22"/>
    <mergeCell ref="C23:D23"/>
    <mergeCell ref="A31:D31"/>
    <mergeCell ref="A45:A46"/>
    <mergeCell ref="B45:B46"/>
    <mergeCell ref="C45:C46"/>
    <mergeCell ref="D45:D46"/>
    <mergeCell ref="A43:A44"/>
    <mergeCell ref="B43:B44"/>
    <mergeCell ref="C43:C44"/>
    <mergeCell ref="D43:D44"/>
    <mergeCell ref="A32:A33"/>
    <mergeCell ref="B32:B33"/>
    <mergeCell ref="C32:C33"/>
    <mergeCell ref="D32:D33"/>
    <mergeCell ref="C27:D27"/>
    <mergeCell ref="C16:D16"/>
    <mergeCell ref="C19:D19"/>
    <mergeCell ref="C13:D13"/>
    <mergeCell ref="C17:D17"/>
    <mergeCell ref="C15:D15"/>
    <mergeCell ref="C18:D18"/>
    <mergeCell ref="E32:E33"/>
    <mergeCell ref="F32:F33"/>
    <mergeCell ref="G32:G33"/>
    <mergeCell ref="F59:G59"/>
    <mergeCell ref="F61:G61"/>
    <mergeCell ref="E43:E44"/>
    <mergeCell ref="F43:F44"/>
    <mergeCell ref="G43:G44"/>
    <mergeCell ref="F45:F46"/>
    <mergeCell ref="G45:G46"/>
    <mergeCell ref="E45:E46"/>
  </mergeCells>
  <pageMargins left="0.70866141732283472" right="0.70866141732283472" top="0.43191666666666667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 (2)</vt:lpstr>
      <vt:lpstr>'List1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Ivona Antolić</cp:lastModifiedBy>
  <cp:lastPrinted>2025-11-03T08:33:45Z</cp:lastPrinted>
  <dcterms:created xsi:type="dcterms:W3CDTF">2014-02-28T09:40:37Z</dcterms:created>
  <dcterms:modified xsi:type="dcterms:W3CDTF">2025-11-06T10:18:49Z</dcterms:modified>
</cp:coreProperties>
</file>