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P Agencije 2014 - 2022 za web\DP 2022\"/>
    </mc:Choice>
  </mc:AlternateContent>
  <bookViews>
    <workbookView xWindow="240" yWindow="60" windowWidth="18144" windowHeight="9984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E13" i="1" l="1"/>
  <c r="E12" i="1"/>
  <c r="E32" i="1" l="1"/>
  <c r="E62" i="1" l="1"/>
  <c r="D46" i="1"/>
  <c r="E38" i="1"/>
  <c r="D42" i="1"/>
  <c r="E40" i="1" l="1"/>
  <c r="D40" i="1"/>
  <c r="F41" i="1"/>
  <c r="F40" i="1" s="1"/>
  <c r="F29" i="1" l="1"/>
  <c r="E44" i="1"/>
  <c r="D62" i="1" l="1"/>
  <c r="D59" i="1"/>
  <c r="D58" i="1" s="1"/>
  <c r="D55" i="1"/>
  <c r="D53" i="1"/>
  <c r="D50" i="1"/>
  <c r="D44" i="1"/>
  <c r="D13" i="1" s="1"/>
  <c r="D38" i="1"/>
  <c r="D32" i="1"/>
  <c r="D28" i="1"/>
  <c r="D49" i="1" l="1"/>
  <c r="F13" i="1"/>
  <c r="D27" i="1"/>
  <c r="D26" i="1" l="1"/>
  <c r="E59" i="1"/>
  <c r="E55" i="1"/>
  <c r="E49" i="1" s="1"/>
  <c r="E53" i="1"/>
  <c r="E50" i="1"/>
  <c r="E46" i="1"/>
  <c r="E42" i="1"/>
  <c r="E28" i="1"/>
  <c r="F59" i="1"/>
  <c r="F50" i="1"/>
  <c r="F60" i="1"/>
  <c r="F61" i="1"/>
  <c r="F63" i="1"/>
  <c r="F62" i="1" s="1"/>
  <c r="F58" i="1" s="1"/>
  <c r="F57" i="1"/>
  <c r="F55" i="1" s="1"/>
  <c r="F51" i="1"/>
  <c r="F52" i="1"/>
  <c r="F54" i="1"/>
  <c r="F53" i="1" s="1"/>
  <c r="F30" i="1"/>
  <c r="F31" i="1"/>
  <c r="F33" i="1"/>
  <c r="F34" i="1"/>
  <c r="F35" i="1"/>
  <c r="F36" i="1"/>
  <c r="F37" i="1"/>
  <c r="F39" i="1"/>
  <c r="F38" i="1" s="1"/>
  <c r="F43" i="1"/>
  <c r="F42" i="1" s="1"/>
  <c r="F45" i="1"/>
  <c r="F47" i="1"/>
  <c r="F48" i="1"/>
  <c r="D12" i="1" l="1"/>
  <c r="D11" i="1" s="1"/>
  <c r="D9" i="1"/>
  <c r="D8" i="1" s="1"/>
  <c r="E27" i="1"/>
  <c r="E26" i="1" s="1"/>
  <c r="E58" i="1"/>
  <c r="F46" i="1"/>
  <c r="F44" i="1"/>
  <c r="F32" i="1"/>
  <c r="F28" i="1"/>
  <c r="F49" i="1"/>
  <c r="D6" i="1" l="1"/>
  <c r="D5" i="1" s="1"/>
  <c r="D3" i="1" s="1"/>
  <c r="D14" i="1"/>
  <c r="F27" i="1"/>
  <c r="F26" i="1" s="1"/>
  <c r="F10" i="1"/>
  <c r="E11" i="1" l="1"/>
  <c r="E9" i="1" s="1"/>
  <c r="E8" i="1" l="1"/>
  <c r="F8" i="1" s="1"/>
  <c r="F9" i="1"/>
  <c r="F11" i="1"/>
  <c r="F12" i="1"/>
  <c r="E14" i="1"/>
  <c r="E6" i="1" l="1"/>
  <c r="E5" i="1" s="1"/>
  <c r="F14" i="1"/>
  <c r="E3" i="1" l="1"/>
  <c r="F3" i="1" s="1"/>
  <c r="F5" i="1"/>
</calcChain>
</file>

<file path=xl/sharedStrings.xml><?xml version="1.0" encoding="utf-8"?>
<sst xmlns="http://schemas.openxmlformats.org/spreadsheetml/2006/main" count="75" uniqueCount="60">
  <si>
    <t>Šifra</t>
  </si>
  <si>
    <t>Naziv</t>
  </si>
  <si>
    <t>SOCIJALNA SKRB</t>
  </si>
  <si>
    <t>MATERIJALNO PRAVNA ZAŠTITA</t>
  </si>
  <si>
    <t>A837001</t>
  </si>
  <si>
    <t>ADMINISTRACIJA I UPRAVLJANJE</t>
  </si>
  <si>
    <t>A837002</t>
  </si>
  <si>
    <t>Ostali nespomenuti rashodi poslovanja</t>
  </si>
  <si>
    <t>11</t>
  </si>
  <si>
    <t>A837006</t>
  </si>
  <si>
    <t>PRIHODI UKUPNO</t>
  </si>
  <si>
    <t>6</t>
  </si>
  <si>
    <t>Prihodi poslovanja</t>
  </si>
  <si>
    <t>7</t>
  </si>
  <si>
    <t>Prihodi od nefinancijske imovine</t>
  </si>
  <si>
    <t>RASHODI UKUPNO</t>
  </si>
  <si>
    <t>3</t>
  </si>
  <si>
    <t>Rashodi poslovanja</t>
  </si>
  <si>
    <t>4</t>
  </si>
  <si>
    <t>Rashodi za nefinancijsku imovinu</t>
  </si>
  <si>
    <t>RAZLIKA - VIŠAK/MANJAK</t>
  </si>
  <si>
    <t>Donos</t>
  </si>
  <si>
    <t>Odnos</t>
  </si>
  <si>
    <t>Ukupan donos neutrošenih sredstava iz prethodnih godina</t>
  </si>
  <si>
    <t>Ukupan odnos neutrošenih sredstava u sljedeću godinu</t>
  </si>
  <si>
    <t>8</t>
  </si>
  <si>
    <t>5</t>
  </si>
  <si>
    <t>Primici od financijske imovine i zaduživanja</t>
  </si>
  <si>
    <t>Izdaci za financijsku imovinu i otplate zajmova</t>
  </si>
  <si>
    <t>NETO FINANCIRANJE</t>
  </si>
  <si>
    <t>VIŠAK/MANJAK+DONOS+ODNOS+NETO FINANCIRANJE</t>
  </si>
  <si>
    <t>Agencija za osiguranje radničkih tražbina</t>
  </si>
  <si>
    <t>08650</t>
  </si>
  <si>
    <t>Dodatna ulaganja na postrojenjima i opremi</t>
  </si>
  <si>
    <t>Smanjenje / povećanje</t>
  </si>
  <si>
    <t>Rashodi za zaposlene</t>
  </si>
  <si>
    <t>Plaće (Bruto)</t>
  </si>
  <si>
    <t xml:space="preserve">Ostali rashodi za zaposlene </t>
  </si>
  <si>
    <t xml:space="preserve">Doprinosi na plaće </t>
  </si>
  <si>
    <t>Materijalni rashodi</t>
  </si>
  <si>
    <t>Naknade troškova zaposlenima</t>
  </si>
  <si>
    <t xml:space="preserve">Rashodi za materijal i energiju </t>
  </si>
  <si>
    <t>Rashodi za usluge</t>
  </si>
  <si>
    <t xml:space="preserve">Naknade troškova osobama izvan radnog odnosa </t>
  </si>
  <si>
    <t>Financijski rashodi</t>
  </si>
  <si>
    <t>Ostali financijski rashodi</t>
  </si>
  <si>
    <t>Rashodi za nabavu neproizvedene dugotrajne imovine</t>
  </si>
  <si>
    <t>Nematerijalna imovina</t>
  </si>
  <si>
    <t>Rashodi za nabavu proizvedene dugotrajne imovine</t>
  </si>
  <si>
    <t>Postrojenja i oprema</t>
  </si>
  <si>
    <t>Rashodi za dodatna ulaganja na nefinancijskoj imovini</t>
  </si>
  <si>
    <t>Nematerijalna proizvedena imovina</t>
  </si>
  <si>
    <t>OSIGURANJE RADNIČKIH TRAŽBINA U SLUČAJU STEČAJA POSLODAVCA</t>
  </si>
  <si>
    <t xml:space="preserve">Ostali nespomenuti rahodi poslovanja </t>
  </si>
  <si>
    <t xml:space="preserve">Naknade građanima i kućanstvima na temelju osiguranja i druge naknade </t>
  </si>
  <si>
    <t>Ostale naknade građanima i kućanstvima iz proračuna</t>
  </si>
  <si>
    <t>OSIGURANJE RADNIČKIH TRAŽBINA U SLUČAJU BLOKADE RAČUNA POSLODAVCA</t>
  </si>
  <si>
    <t>Plan 2022.</t>
  </si>
  <si>
    <t>Novi plan 2022.</t>
  </si>
  <si>
    <t>Izmjene i dopune Financijskog plana za 2022. godinu,
"Narodne novine", broj 131/2022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</si>
</sst>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3" fontId="0" fillId="0" borderId="0" xfId="0" applyNumberFormat="1" applyFont="1"/>
    <xf numFmtId="3" fontId="2" fillId="0" borderId="1" xfId="0" applyNumberFormat="1" applyFont="1" applyBorder="1" applyAlignment="1">
      <alignment horizontal="right" vertical="center"/>
    </xf>
    <xf numFmtId="4" fontId="0" fillId="0" borderId="0" xfId="0" applyNumberFormat="1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0" fillId="0" borderId="5" xfId="0" applyNumberFormat="1" applyFont="1" applyBorder="1" applyAlignment="1">
      <alignment horizontal="right" vertical="center"/>
    </xf>
    <xf numFmtId="3" fontId="0" fillId="0" borderId="6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2" zoomScaleNormal="100" workbookViewId="0">
      <selection activeCell="F3" sqref="F3:F4"/>
    </sheetView>
  </sheetViews>
  <sheetFormatPr defaultColWidth="9.21875" defaultRowHeight="14.4" x14ac:dyDescent="0.3"/>
  <cols>
    <col min="1" max="2" width="9.77734375" style="2" customWidth="1"/>
    <col min="3" max="3" width="45.44140625" style="2" customWidth="1"/>
    <col min="4" max="5" width="15.77734375" style="21" customWidth="1"/>
    <col min="6" max="6" width="15.88671875" style="32" customWidth="1"/>
    <col min="7" max="7" width="7.77734375" style="2" customWidth="1"/>
    <col min="8" max="8" width="13.5546875" style="2" bestFit="1" customWidth="1"/>
    <col min="9" max="16384" width="9.21875" style="2"/>
  </cols>
  <sheetData>
    <row r="1" spans="1:8" s="4" customFormat="1" ht="33.75" customHeight="1" x14ac:dyDescent="0.3">
      <c r="A1" s="54" t="s">
        <v>59</v>
      </c>
      <c r="B1" s="55"/>
      <c r="C1" s="55"/>
      <c r="D1" s="55"/>
      <c r="E1" s="55"/>
      <c r="F1" s="56"/>
    </row>
    <row r="2" spans="1:8" s="1" customFormat="1" ht="28.8" x14ac:dyDescent="0.3">
      <c r="A2" s="10" t="s">
        <v>0</v>
      </c>
      <c r="B2" s="48" t="s">
        <v>1</v>
      </c>
      <c r="C2" s="49"/>
      <c r="D2" s="18" t="s">
        <v>57</v>
      </c>
      <c r="E2" s="18" t="s">
        <v>34</v>
      </c>
      <c r="F2" s="30" t="s">
        <v>58</v>
      </c>
    </row>
    <row r="3" spans="1:8" s="4" customFormat="1" ht="15" customHeight="1" x14ac:dyDescent="0.3">
      <c r="A3" s="60" t="s">
        <v>32</v>
      </c>
      <c r="B3" s="61" t="s">
        <v>31</v>
      </c>
      <c r="C3" s="61"/>
      <c r="D3" s="57">
        <f>D5</f>
        <v>63360476</v>
      </c>
      <c r="E3" s="57">
        <f>E5</f>
        <v>-75725</v>
      </c>
      <c r="F3" s="57">
        <f>D3+E3</f>
        <v>63284751</v>
      </c>
    </row>
    <row r="4" spans="1:8" s="4" customFormat="1" ht="15" customHeight="1" x14ac:dyDescent="0.3">
      <c r="A4" s="60"/>
      <c r="B4" s="61"/>
      <c r="C4" s="61"/>
      <c r="D4" s="57"/>
      <c r="E4" s="57"/>
      <c r="F4" s="57"/>
    </row>
    <row r="5" spans="1:8" s="4" customFormat="1" x14ac:dyDescent="0.3">
      <c r="A5" s="37">
        <v>40</v>
      </c>
      <c r="B5" s="58" t="s">
        <v>2</v>
      </c>
      <c r="C5" s="59"/>
      <c r="D5" s="5">
        <f>D6</f>
        <v>63360476</v>
      </c>
      <c r="E5" s="5">
        <f>E6</f>
        <v>-75725</v>
      </c>
      <c r="F5" s="57">
        <f>D5+E5</f>
        <v>63284751</v>
      </c>
    </row>
    <row r="6" spans="1:8" s="4" customFormat="1" x14ac:dyDescent="0.3">
      <c r="A6" s="37">
        <v>4011</v>
      </c>
      <c r="B6" s="64" t="s">
        <v>3</v>
      </c>
      <c r="C6" s="64"/>
      <c r="D6" s="5">
        <f>D8</f>
        <v>63360476</v>
      </c>
      <c r="E6" s="5">
        <f>E8</f>
        <v>-75725</v>
      </c>
      <c r="F6" s="57"/>
    </row>
    <row r="7" spans="1:8" s="14" customFormat="1" x14ac:dyDescent="0.3">
      <c r="A7" s="15"/>
      <c r="B7" s="15"/>
      <c r="C7" s="15"/>
      <c r="D7" s="16"/>
      <c r="E7" s="16"/>
      <c r="F7" s="13"/>
    </row>
    <row r="8" spans="1:8" s="25" customFormat="1" x14ac:dyDescent="0.3">
      <c r="A8" s="51" t="s">
        <v>10</v>
      </c>
      <c r="B8" s="51"/>
      <c r="C8" s="51"/>
      <c r="D8" s="24">
        <f>SUM(D9:D10)</f>
        <v>63360476</v>
      </c>
      <c r="E8" s="24">
        <f>E9</f>
        <v>-75725</v>
      </c>
      <c r="F8" s="27">
        <f>D8+E8</f>
        <v>63284751</v>
      </c>
    </row>
    <row r="9" spans="1:8" s="28" customFormat="1" ht="15" customHeight="1" x14ac:dyDescent="0.3">
      <c r="A9" s="41" t="s">
        <v>8</v>
      </c>
      <c r="B9" s="41" t="s">
        <v>11</v>
      </c>
      <c r="C9" s="26" t="s">
        <v>12</v>
      </c>
      <c r="D9" s="27">
        <f>SUM(D26)</f>
        <v>63360476</v>
      </c>
      <c r="E9" s="27">
        <f>E11</f>
        <v>-75725</v>
      </c>
      <c r="F9" s="27">
        <f>D9+E9</f>
        <v>63284751</v>
      </c>
    </row>
    <row r="10" spans="1:8" s="28" customFormat="1" ht="15" customHeight="1" x14ac:dyDescent="0.3">
      <c r="A10" s="41" t="s">
        <v>8</v>
      </c>
      <c r="B10" s="41" t="s">
        <v>13</v>
      </c>
      <c r="C10" s="26" t="s">
        <v>14</v>
      </c>
      <c r="D10" s="27">
        <v>0</v>
      </c>
      <c r="E10" s="27">
        <v>0</v>
      </c>
      <c r="F10" s="27">
        <f t="shared" ref="F10:F14" si="0">D10-E10</f>
        <v>0</v>
      </c>
    </row>
    <row r="11" spans="1:8" s="4" customFormat="1" ht="15" customHeight="1" x14ac:dyDescent="0.3">
      <c r="A11" s="43" t="s">
        <v>15</v>
      </c>
      <c r="B11" s="44"/>
      <c r="C11" s="45"/>
      <c r="D11" s="22">
        <f>SUM(D12:D13)</f>
        <v>63360476</v>
      </c>
      <c r="E11" s="29">
        <f>SUM(E12:E13)</f>
        <v>-75725</v>
      </c>
      <c r="F11" s="27">
        <f>D11+E11</f>
        <v>63284751</v>
      </c>
    </row>
    <row r="12" spans="1:8" s="4" customFormat="1" ht="15" customHeight="1" x14ac:dyDescent="0.3">
      <c r="A12" s="42" t="s">
        <v>8</v>
      </c>
      <c r="B12" s="42" t="s">
        <v>16</v>
      </c>
      <c r="C12" s="3" t="s">
        <v>17</v>
      </c>
      <c r="D12" s="22">
        <f>D26-D13</f>
        <v>63119476</v>
      </c>
      <c r="E12" s="29">
        <f>SUM(E28,E32,E38,E40,E50,E53,E55,E59,E62)</f>
        <v>-75725</v>
      </c>
      <c r="F12" s="27">
        <f>D12+E12</f>
        <v>63043751</v>
      </c>
      <c r="H12" s="23"/>
    </row>
    <row r="13" spans="1:8" s="4" customFormat="1" ht="15" customHeight="1" x14ac:dyDescent="0.3">
      <c r="A13" s="42" t="s">
        <v>8</v>
      </c>
      <c r="B13" s="42" t="s">
        <v>18</v>
      </c>
      <c r="C13" s="3" t="s">
        <v>19</v>
      </c>
      <c r="D13" s="22">
        <f>SUM(D42,D44,D46)</f>
        <v>241000</v>
      </c>
      <c r="E13" s="29">
        <f>SUM(E42,E44,E46)</f>
        <v>0</v>
      </c>
      <c r="F13" s="27">
        <f>D13+E13</f>
        <v>241000</v>
      </c>
    </row>
    <row r="14" spans="1:8" s="4" customFormat="1" ht="15" customHeight="1" x14ac:dyDescent="0.3">
      <c r="A14" s="43" t="s">
        <v>20</v>
      </c>
      <c r="B14" s="44"/>
      <c r="C14" s="45"/>
      <c r="D14" s="19">
        <f>D8-D11</f>
        <v>0</v>
      </c>
      <c r="E14" s="29">
        <f>E8-E11</f>
        <v>0</v>
      </c>
      <c r="F14" s="27">
        <f t="shared" si="0"/>
        <v>0</v>
      </c>
    </row>
    <row r="15" spans="1:8" s="4" customFormat="1" ht="15" customHeight="1" x14ac:dyDescent="0.3">
      <c r="A15" s="11"/>
      <c r="B15" s="11"/>
      <c r="C15" s="12"/>
      <c r="D15" s="13"/>
      <c r="E15" s="13"/>
      <c r="F15" s="13"/>
    </row>
    <row r="16" spans="1:8" s="4" customFormat="1" ht="28.8" x14ac:dyDescent="0.3">
      <c r="A16" s="46" t="s">
        <v>21</v>
      </c>
      <c r="B16" s="47"/>
      <c r="C16" s="3" t="s">
        <v>23</v>
      </c>
      <c r="D16" s="19">
        <v>0</v>
      </c>
      <c r="E16" s="29">
        <v>0</v>
      </c>
      <c r="F16" s="29">
        <v>0</v>
      </c>
    </row>
    <row r="17" spans="1:6" s="4" customFormat="1" ht="28.8" x14ac:dyDescent="0.3">
      <c r="A17" s="46" t="s">
        <v>22</v>
      </c>
      <c r="B17" s="47"/>
      <c r="C17" s="3" t="s">
        <v>24</v>
      </c>
      <c r="D17" s="19">
        <v>0</v>
      </c>
      <c r="E17" s="29">
        <v>0</v>
      </c>
      <c r="F17" s="29">
        <v>0</v>
      </c>
    </row>
    <row r="18" spans="1:6" s="14" customFormat="1" ht="15" customHeight="1" x14ac:dyDescent="0.3">
      <c r="A18" s="11"/>
      <c r="B18" s="11"/>
      <c r="C18" s="12"/>
      <c r="D18" s="13"/>
      <c r="E18" s="13"/>
      <c r="F18" s="13"/>
    </row>
    <row r="19" spans="1:6" s="4" customFormat="1" ht="15" customHeight="1" x14ac:dyDescent="0.3">
      <c r="A19" s="3"/>
      <c r="B19" s="42" t="s">
        <v>25</v>
      </c>
      <c r="C19" s="3" t="s">
        <v>27</v>
      </c>
      <c r="D19" s="22">
        <v>0</v>
      </c>
      <c r="E19" s="29">
        <v>0</v>
      </c>
      <c r="F19" s="29">
        <v>0</v>
      </c>
    </row>
    <row r="20" spans="1:6" s="4" customFormat="1" ht="15" customHeight="1" x14ac:dyDescent="0.3">
      <c r="A20" s="3"/>
      <c r="B20" s="42" t="s">
        <v>26</v>
      </c>
      <c r="C20" s="3" t="s">
        <v>28</v>
      </c>
      <c r="D20" s="22">
        <v>0</v>
      </c>
      <c r="E20" s="29">
        <v>0</v>
      </c>
      <c r="F20" s="29">
        <v>0</v>
      </c>
    </row>
    <row r="21" spans="1:6" s="4" customFormat="1" ht="15" customHeight="1" x14ac:dyDescent="0.3">
      <c r="A21" s="43" t="s">
        <v>29</v>
      </c>
      <c r="B21" s="44"/>
      <c r="C21" s="45"/>
      <c r="D21" s="22">
        <v>0</v>
      </c>
      <c r="E21" s="29">
        <v>0</v>
      </c>
      <c r="F21" s="29">
        <v>0</v>
      </c>
    </row>
    <row r="22" spans="1:6" s="4" customFormat="1" ht="15" customHeight="1" x14ac:dyDescent="0.3">
      <c r="A22" s="11"/>
      <c r="B22" s="11"/>
      <c r="C22" s="11"/>
      <c r="D22" s="13"/>
      <c r="E22" s="13"/>
      <c r="F22" s="13"/>
    </row>
    <row r="23" spans="1:6" s="4" customFormat="1" x14ac:dyDescent="0.3">
      <c r="A23" s="46" t="s">
        <v>30</v>
      </c>
      <c r="B23" s="50"/>
      <c r="C23" s="47"/>
      <c r="D23" s="22">
        <v>0</v>
      </c>
      <c r="E23" s="29">
        <v>0</v>
      </c>
      <c r="F23" s="29">
        <v>0</v>
      </c>
    </row>
    <row r="24" spans="1:6" s="4" customFormat="1" ht="15" customHeight="1" x14ac:dyDescent="0.3">
      <c r="A24" s="11"/>
      <c r="B24" s="11"/>
      <c r="C24" s="11"/>
      <c r="D24" s="20"/>
      <c r="E24" s="13"/>
      <c r="F24" s="13"/>
    </row>
    <row r="25" spans="1:6" s="14" customFormat="1" ht="15" customHeight="1" x14ac:dyDescent="0.3">
      <c r="A25" s="11"/>
      <c r="B25" s="11"/>
      <c r="C25" s="12"/>
      <c r="D25" s="13"/>
      <c r="E25" s="13"/>
      <c r="F25" s="13"/>
    </row>
    <row r="26" spans="1:6" s="4" customFormat="1" ht="15" customHeight="1" x14ac:dyDescent="0.3">
      <c r="A26" s="43" t="s">
        <v>15</v>
      </c>
      <c r="B26" s="44"/>
      <c r="C26" s="45"/>
      <c r="D26" s="5">
        <f>D27+D49+D58</f>
        <v>63360476</v>
      </c>
      <c r="E26" s="5">
        <f>SUM(E27,E49,E58)</f>
        <v>-75725</v>
      </c>
      <c r="F26" s="5">
        <f>SUM(F27,F49,F58)</f>
        <v>63284751</v>
      </c>
    </row>
    <row r="27" spans="1:6" s="4" customFormat="1" x14ac:dyDescent="0.3">
      <c r="A27" s="10">
        <v>11</v>
      </c>
      <c r="B27" s="10" t="s">
        <v>4</v>
      </c>
      <c r="C27" s="6" t="s">
        <v>5</v>
      </c>
      <c r="D27" s="39">
        <f>SUM(D28,D32,D38,D40:D40,D42,D44,D46)</f>
        <v>5352750</v>
      </c>
      <c r="E27" s="34">
        <f>SUM(E28,E32,E38,E40:E40,E42,E44,E46)</f>
        <v>-82925</v>
      </c>
      <c r="F27" s="39">
        <f>SUM(F28,F32,F38,F40:F40,F42,F44,F46)</f>
        <v>5269825</v>
      </c>
    </row>
    <row r="28" spans="1:6" s="4" customFormat="1" x14ac:dyDescent="0.3">
      <c r="A28" s="35">
        <v>11</v>
      </c>
      <c r="B28" s="36">
        <v>31</v>
      </c>
      <c r="C28" s="7" t="s">
        <v>35</v>
      </c>
      <c r="D28" s="8">
        <f>SUM(D29:D31)</f>
        <v>3410300</v>
      </c>
      <c r="E28" s="31">
        <f>SUM(E29:E31)</f>
        <v>-178425</v>
      </c>
      <c r="F28" s="31">
        <f>SUM(F29:F31)</f>
        <v>3231875</v>
      </c>
    </row>
    <row r="29" spans="1:6" s="4" customFormat="1" x14ac:dyDescent="0.3">
      <c r="A29" s="35">
        <v>11</v>
      </c>
      <c r="B29" s="7">
        <v>311</v>
      </c>
      <c r="C29" s="7" t="s">
        <v>36</v>
      </c>
      <c r="D29" s="8">
        <v>2827600</v>
      </c>
      <c r="E29" s="8">
        <v>-158700</v>
      </c>
      <c r="F29" s="31">
        <f>D29+E29</f>
        <v>2668900</v>
      </c>
    </row>
    <row r="30" spans="1:6" s="4" customFormat="1" x14ac:dyDescent="0.3">
      <c r="A30" s="35">
        <v>11</v>
      </c>
      <c r="B30" s="7">
        <v>312</v>
      </c>
      <c r="C30" s="7" t="s">
        <v>37</v>
      </c>
      <c r="D30" s="8">
        <v>105800</v>
      </c>
      <c r="E30" s="8">
        <v>0</v>
      </c>
      <c r="F30" s="31">
        <f t="shared" ref="F30:F48" si="1">D30+E30</f>
        <v>105800</v>
      </c>
    </row>
    <row r="31" spans="1:6" s="4" customFormat="1" x14ac:dyDescent="0.3">
      <c r="A31" s="35">
        <v>11</v>
      </c>
      <c r="B31" s="7">
        <v>313</v>
      </c>
      <c r="C31" s="7" t="s">
        <v>38</v>
      </c>
      <c r="D31" s="8">
        <v>476900</v>
      </c>
      <c r="E31" s="8">
        <v>-19725</v>
      </c>
      <c r="F31" s="31">
        <f t="shared" si="1"/>
        <v>457175</v>
      </c>
    </row>
    <row r="32" spans="1:6" s="4" customFormat="1" x14ac:dyDescent="0.3">
      <c r="A32" s="35">
        <v>11</v>
      </c>
      <c r="B32" s="36">
        <v>32</v>
      </c>
      <c r="C32" s="7" t="s">
        <v>39</v>
      </c>
      <c r="D32" s="8">
        <f>SUM(D33:D37)</f>
        <v>1658450</v>
      </c>
      <c r="E32" s="31">
        <f>SUM(E33:E37)</f>
        <v>81500</v>
      </c>
      <c r="F32" s="31">
        <f>SUM(F33:F37)</f>
        <v>1739950</v>
      </c>
    </row>
    <row r="33" spans="1:6" s="4" customFormat="1" x14ac:dyDescent="0.3">
      <c r="A33" s="35">
        <v>11</v>
      </c>
      <c r="B33" s="7">
        <v>321</v>
      </c>
      <c r="C33" s="7" t="s">
        <v>40</v>
      </c>
      <c r="D33" s="8">
        <v>216000</v>
      </c>
      <c r="E33" s="8">
        <v>-27000</v>
      </c>
      <c r="F33" s="31">
        <f t="shared" si="1"/>
        <v>189000</v>
      </c>
    </row>
    <row r="34" spans="1:6" s="4" customFormat="1" x14ac:dyDescent="0.3">
      <c r="A34" s="35">
        <v>11</v>
      </c>
      <c r="B34" s="7">
        <v>322</v>
      </c>
      <c r="C34" s="7" t="s">
        <v>41</v>
      </c>
      <c r="D34" s="8">
        <v>216500</v>
      </c>
      <c r="E34" s="8">
        <v>57000</v>
      </c>
      <c r="F34" s="31">
        <f t="shared" si="1"/>
        <v>273500</v>
      </c>
    </row>
    <row r="35" spans="1:6" s="4" customFormat="1" x14ac:dyDescent="0.3">
      <c r="A35" s="35">
        <v>11</v>
      </c>
      <c r="B35" s="7">
        <v>323</v>
      </c>
      <c r="C35" s="7" t="s">
        <v>42</v>
      </c>
      <c r="D35" s="8">
        <v>1129950</v>
      </c>
      <c r="E35" s="8">
        <v>25000</v>
      </c>
      <c r="F35" s="31">
        <f t="shared" si="1"/>
        <v>1154950</v>
      </c>
    </row>
    <row r="36" spans="1:6" s="4" customFormat="1" x14ac:dyDescent="0.3">
      <c r="A36" s="35">
        <v>11</v>
      </c>
      <c r="B36" s="7">
        <v>324</v>
      </c>
      <c r="C36" s="7" t="s">
        <v>43</v>
      </c>
      <c r="D36" s="8">
        <v>1000</v>
      </c>
      <c r="E36" s="8">
        <v>0</v>
      </c>
      <c r="F36" s="31">
        <f t="shared" si="1"/>
        <v>1000</v>
      </c>
    </row>
    <row r="37" spans="1:6" s="4" customFormat="1" x14ac:dyDescent="0.3">
      <c r="A37" s="35">
        <v>11</v>
      </c>
      <c r="B37" s="7">
        <v>329</v>
      </c>
      <c r="C37" s="7" t="s">
        <v>7</v>
      </c>
      <c r="D37" s="8">
        <v>95000</v>
      </c>
      <c r="E37" s="8">
        <v>26500</v>
      </c>
      <c r="F37" s="31">
        <f t="shared" si="1"/>
        <v>121500</v>
      </c>
    </row>
    <row r="38" spans="1:6" s="4" customFormat="1" x14ac:dyDescent="0.3">
      <c r="A38" s="35">
        <v>11</v>
      </c>
      <c r="B38" s="36">
        <v>34</v>
      </c>
      <c r="C38" s="7" t="s">
        <v>44</v>
      </c>
      <c r="D38" s="8">
        <f>SUM(D39)</f>
        <v>3000</v>
      </c>
      <c r="E38" s="31">
        <f>SUM(E39)</f>
        <v>14000</v>
      </c>
      <c r="F38" s="31">
        <f>SUM(F39)</f>
        <v>17000</v>
      </c>
    </row>
    <row r="39" spans="1:6" s="4" customFormat="1" x14ac:dyDescent="0.3">
      <c r="A39" s="35">
        <v>11</v>
      </c>
      <c r="B39" s="7">
        <v>343</v>
      </c>
      <c r="C39" s="7" t="s">
        <v>45</v>
      </c>
      <c r="D39" s="8">
        <v>3000</v>
      </c>
      <c r="E39" s="8">
        <v>14000</v>
      </c>
      <c r="F39" s="31">
        <f t="shared" si="1"/>
        <v>17000</v>
      </c>
    </row>
    <row r="40" spans="1:6" s="4" customFormat="1" ht="29.4" customHeight="1" x14ac:dyDescent="0.3">
      <c r="A40" s="40">
        <v>11</v>
      </c>
      <c r="B40" s="36">
        <v>37</v>
      </c>
      <c r="C40" s="9" t="s">
        <v>54</v>
      </c>
      <c r="D40" s="8">
        <f>SUM(D41)</f>
        <v>40000</v>
      </c>
      <c r="E40" s="8">
        <f>SUM(E41)</f>
        <v>0</v>
      </c>
      <c r="F40" s="8">
        <f t="shared" ref="F40" si="2">SUM(F41)</f>
        <v>40000</v>
      </c>
    </row>
    <row r="41" spans="1:6" s="4" customFormat="1" x14ac:dyDescent="0.3">
      <c r="A41" s="40">
        <v>11</v>
      </c>
      <c r="B41" s="7">
        <v>372</v>
      </c>
      <c r="C41" s="9" t="s">
        <v>55</v>
      </c>
      <c r="D41" s="8">
        <v>40000</v>
      </c>
      <c r="E41" s="8">
        <v>0</v>
      </c>
      <c r="F41" s="31">
        <f t="shared" ref="F41" si="3">D41+E41</f>
        <v>40000</v>
      </c>
    </row>
    <row r="42" spans="1:6" s="4" customFormat="1" x14ac:dyDescent="0.3">
      <c r="A42" s="35">
        <v>11</v>
      </c>
      <c r="B42" s="36">
        <v>41</v>
      </c>
      <c r="C42" s="9" t="s">
        <v>46</v>
      </c>
      <c r="D42" s="8">
        <f>SUM(D43)</f>
        <v>10000</v>
      </c>
      <c r="E42" s="31">
        <f>SUM(E43)</f>
        <v>0</v>
      </c>
      <c r="F42" s="31">
        <f>SUM(F43)</f>
        <v>10000</v>
      </c>
    </row>
    <row r="43" spans="1:6" s="4" customFormat="1" x14ac:dyDescent="0.3">
      <c r="A43" s="35">
        <v>11</v>
      </c>
      <c r="B43" s="7">
        <v>412</v>
      </c>
      <c r="C43" s="7" t="s">
        <v>47</v>
      </c>
      <c r="D43" s="8">
        <v>10000</v>
      </c>
      <c r="E43" s="8">
        <v>0</v>
      </c>
      <c r="F43" s="31">
        <f t="shared" si="1"/>
        <v>10000</v>
      </c>
    </row>
    <row r="44" spans="1:6" s="4" customFormat="1" x14ac:dyDescent="0.3">
      <c r="A44" s="35">
        <v>11</v>
      </c>
      <c r="B44" s="36">
        <v>42</v>
      </c>
      <c r="C44" s="9" t="s">
        <v>48</v>
      </c>
      <c r="D44" s="8">
        <f>SUM(D45:D45)</f>
        <v>66000</v>
      </c>
      <c r="E44" s="8">
        <f>SUM(E45:E45)</f>
        <v>0</v>
      </c>
      <c r="F44" s="31">
        <f>SUM(F45:F45)</f>
        <v>66000</v>
      </c>
    </row>
    <row r="45" spans="1:6" s="4" customFormat="1" x14ac:dyDescent="0.3">
      <c r="A45" s="35">
        <v>11</v>
      </c>
      <c r="B45" s="7">
        <v>422</v>
      </c>
      <c r="C45" s="7" t="s">
        <v>49</v>
      </c>
      <c r="D45" s="8">
        <v>66000</v>
      </c>
      <c r="E45" s="8">
        <v>0</v>
      </c>
      <c r="F45" s="31">
        <f t="shared" si="1"/>
        <v>66000</v>
      </c>
    </row>
    <row r="46" spans="1:6" s="4" customFormat="1" x14ac:dyDescent="0.3">
      <c r="A46" s="35">
        <v>11</v>
      </c>
      <c r="B46" s="36">
        <v>45</v>
      </c>
      <c r="C46" s="9" t="s">
        <v>50</v>
      </c>
      <c r="D46" s="8">
        <f>SUM(D47:D48)</f>
        <v>165000</v>
      </c>
      <c r="E46" s="31">
        <f>SUM(E47:E48)</f>
        <v>0</v>
      </c>
      <c r="F46" s="31">
        <f>SUM(F47:F48)</f>
        <v>165000</v>
      </c>
    </row>
    <row r="47" spans="1:6" s="4" customFormat="1" x14ac:dyDescent="0.3">
      <c r="A47" s="35">
        <v>11</v>
      </c>
      <c r="B47" s="7">
        <v>452</v>
      </c>
      <c r="C47" s="7" t="s">
        <v>33</v>
      </c>
      <c r="D47" s="8">
        <v>5000</v>
      </c>
      <c r="E47" s="8">
        <v>0</v>
      </c>
      <c r="F47" s="31">
        <f t="shared" si="1"/>
        <v>5000</v>
      </c>
    </row>
    <row r="48" spans="1:6" s="4" customFormat="1" x14ac:dyDescent="0.3">
      <c r="A48" s="35">
        <v>11</v>
      </c>
      <c r="B48" s="7">
        <v>454</v>
      </c>
      <c r="C48" s="7" t="s">
        <v>51</v>
      </c>
      <c r="D48" s="8">
        <v>160000</v>
      </c>
      <c r="E48" s="8">
        <v>0</v>
      </c>
      <c r="F48" s="31">
        <f t="shared" si="1"/>
        <v>160000</v>
      </c>
    </row>
    <row r="49" spans="1:6" s="4" customFormat="1" ht="28.8" x14ac:dyDescent="0.3">
      <c r="A49" s="37">
        <v>11</v>
      </c>
      <c r="B49" s="37" t="s">
        <v>6</v>
      </c>
      <c r="C49" s="33" t="s">
        <v>52</v>
      </c>
      <c r="D49" s="5">
        <f>SUM(D50,D53,D55)</f>
        <v>28000726</v>
      </c>
      <c r="E49" s="34">
        <f>SUM(E50,E53,E55)</f>
        <v>0</v>
      </c>
      <c r="F49" s="34">
        <f>SUM(F50,F53,F55)</f>
        <v>28000726</v>
      </c>
    </row>
    <row r="50" spans="1:6" s="4" customFormat="1" x14ac:dyDescent="0.3">
      <c r="A50" s="35">
        <v>11</v>
      </c>
      <c r="B50" s="36">
        <v>32</v>
      </c>
      <c r="C50" s="7" t="s">
        <v>39</v>
      </c>
      <c r="D50" s="8">
        <f>SUM(D51:D52)</f>
        <v>4000</v>
      </c>
      <c r="E50" s="31">
        <f>SUM(E51:E52)</f>
        <v>0</v>
      </c>
      <c r="F50" s="31">
        <f>SUM(F51:F52)</f>
        <v>4000</v>
      </c>
    </row>
    <row r="51" spans="1:6" s="4" customFormat="1" x14ac:dyDescent="0.3">
      <c r="A51" s="35">
        <v>11</v>
      </c>
      <c r="B51" s="7">
        <v>323</v>
      </c>
      <c r="C51" s="7" t="s">
        <v>42</v>
      </c>
      <c r="D51" s="8">
        <v>1000</v>
      </c>
      <c r="E51" s="8">
        <v>0</v>
      </c>
      <c r="F51" s="31">
        <f t="shared" ref="F51:F54" si="4">D51+E51</f>
        <v>1000</v>
      </c>
    </row>
    <row r="52" spans="1:6" s="4" customFormat="1" x14ac:dyDescent="0.3">
      <c r="A52" s="35">
        <v>11</v>
      </c>
      <c r="B52" s="7">
        <v>329</v>
      </c>
      <c r="C52" s="7" t="s">
        <v>53</v>
      </c>
      <c r="D52" s="8">
        <v>3000</v>
      </c>
      <c r="E52" s="8">
        <v>0</v>
      </c>
      <c r="F52" s="31">
        <f t="shared" si="4"/>
        <v>3000</v>
      </c>
    </row>
    <row r="53" spans="1:6" s="4" customFormat="1" x14ac:dyDescent="0.3">
      <c r="A53" s="35">
        <v>11</v>
      </c>
      <c r="B53" s="36">
        <v>34</v>
      </c>
      <c r="C53" s="7" t="s">
        <v>44</v>
      </c>
      <c r="D53" s="8">
        <f>SUM(D54)</f>
        <v>1000</v>
      </c>
      <c r="E53" s="31">
        <f>SUM(E54)</f>
        <v>0</v>
      </c>
      <c r="F53" s="31">
        <f>SUM(F54)</f>
        <v>1000</v>
      </c>
    </row>
    <row r="54" spans="1:6" s="4" customFormat="1" x14ac:dyDescent="0.3">
      <c r="A54" s="35">
        <v>11</v>
      </c>
      <c r="B54" s="7">
        <v>343</v>
      </c>
      <c r="C54" s="7" t="s">
        <v>45</v>
      </c>
      <c r="D54" s="8">
        <v>1000</v>
      </c>
      <c r="E54" s="8">
        <v>0</v>
      </c>
      <c r="F54" s="31">
        <f t="shared" si="4"/>
        <v>1000</v>
      </c>
    </row>
    <row r="55" spans="1:6" s="4" customFormat="1" x14ac:dyDescent="0.3">
      <c r="A55" s="62">
        <v>11</v>
      </c>
      <c r="B55" s="63">
        <v>37</v>
      </c>
      <c r="C55" s="63" t="s">
        <v>54</v>
      </c>
      <c r="D55" s="52">
        <f>SUM(D57)</f>
        <v>27995726</v>
      </c>
      <c r="E55" s="52">
        <f>SUM(E57)</f>
        <v>0</v>
      </c>
      <c r="F55" s="52">
        <f>SUM(F57)</f>
        <v>27995726</v>
      </c>
    </row>
    <row r="56" spans="1:6" s="4" customFormat="1" x14ac:dyDescent="0.3">
      <c r="A56" s="62"/>
      <c r="B56" s="63"/>
      <c r="C56" s="63"/>
      <c r="D56" s="53"/>
      <c r="E56" s="53"/>
      <c r="F56" s="53"/>
    </row>
    <row r="57" spans="1:6" s="4" customFormat="1" x14ac:dyDescent="0.3">
      <c r="A57" s="35">
        <v>11</v>
      </c>
      <c r="B57" s="7">
        <v>372</v>
      </c>
      <c r="C57" s="9" t="s">
        <v>55</v>
      </c>
      <c r="D57" s="8">
        <v>27995726</v>
      </c>
      <c r="E57" s="8">
        <v>0</v>
      </c>
      <c r="F57" s="31">
        <f>D57+E57</f>
        <v>27995726</v>
      </c>
    </row>
    <row r="58" spans="1:6" s="4" customFormat="1" ht="28.8" x14ac:dyDescent="0.3">
      <c r="A58" s="10">
        <v>11</v>
      </c>
      <c r="B58" s="10" t="s">
        <v>9</v>
      </c>
      <c r="C58" s="38" t="s">
        <v>56</v>
      </c>
      <c r="D58" s="5">
        <f>SUM(D59,D62)</f>
        <v>30007000</v>
      </c>
      <c r="E58" s="34">
        <f>SUM(E59,E62)</f>
        <v>7200</v>
      </c>
      <c r="F58" s="34">
        <f>SUM(F59,F62)</f>
        <v>30014200</v>
      </c>
    </row>
    <row r="59" spans="1:6" s="4" customFormat="1" x14ac:dyDescent="0.3">
      <c r="A59" s="35">
        <v>11</v>
      </c>
      <c r="B59" s="36">
        <v>32</v>
      </c>
      <c r="C59" s="7" t="s">
        <v>39</v>
      </c>
      <c r="D59" s="8">
        <f>SUM(D60:D61)</f>
        <v>7000</v>
      </c>
      <c r="E59" s="31">
        <f>SUM(E60:E61)</f>
        <v>7200</v>
      </c>
      <c r="F59" s="31">
        <f>SUM(F60:F61)</f>
        <v>14200</v>
      </c>
    </row>
    <row r="60" spans="1:6" s="4" customFormat="1" x14ac:dyDescent="0.3">
      <c r="A60" s="35">
        <v>11</v>
      </c>
      <c r="B60" s="7">
        <v>323</v>
      </c>
      <c r="C60" s="7" t="s">
        <v>42</v>
      </c>
      <c r="D60" s="8">
        <v>6000</v>
      </c>
      <c r="E60" s="8">
        <v>7200</v>
      </c>
      <c r="F60" s="31">
        <f t="shared" ref="F60:F63" si="5">D60+E60</f>
        <v>13200</v>
      </c>
    </row>
    <row r="61" spans="1:6" s="4" customFormat="1" x14ac:dyDescent="0.3">
      <c r="A61" s="35">
        <v>11</v>
      </c>
      <c r="B61" s="7">
        <v>329</v>
      </c>
      <c r="C61" s="7" t="s">
        <v>7</v>
      </c>
      <c r="D61" s="8">
        <v>1000</v>
      </c>
      <c r="E61" s="8">
        <v>0</v>
      </c>
      <c r="F61" s="31">
        <f t="shared" si="5"/>
        <v>1000</v>
      </c>
    </row>
    <row r="62" spans="1:6" s="4" customFormat="1" ht="28.8" x14ac:dyDescent="0.3">
      <c r="A62" s="35">
        <v>11</v>
      </c>
      <c r="B62" s="36">
        <v>37</v>
      </c>
      <c r="C62" s="9" t="s">
        <v>54</v>
      </c>
      <c r="D62" s="8">
        <f>SUM(D63)</f>
        <v>30000000</v>
      </c>
      <c r="E62" s="31">
        <f>SUM(E63)</f>
        <v>0</v>
      </c>
      <c r="F62" s="31">
        <f>SUM(F63)</f>
        <v>30000000</v>
      </c>
    </row>
    <row r="63" spans="1:6" s="4" customFormat="1" x14ac:dyDescent="0.3">
      <c r="A63" s="35">
        <v>11</v>
      </c>
      <c r="B63" s="7">
        <v>372</v>
      </c>
      <c r="C63" s="9" t="s">
        <v>55</v>
      </c>
      <c r="D63" s="8">
        <v>30000000</v>
      </c>
      <c r="E63" s="8">
        <v>0</v>
      </c>
      <c r="F63" s="31">
        <f t="shared" si="5"/>
        <v>30000000</v>
      </c>
    </row>
    <row r="64" spans="1:6" x14ac:dyDescent="0.3">
      <c r="D64" s="17"/>
    </row>
    <row r="65" spans="4:4" x14ac:dyDescent="0.3">
      <c r="D65" s="17"/>
    </row>
  </sheetData>
  <mergeCells count="24">
    <mergeCell ref="D55:D56"/>
    <mergeCell ref="A1:F1"/>
    <mergeCell ref="D3:D4"/>
    <mergeCell ref="E3:E4"/>
    <mergeCell ref="F3:F4"/>
    <mergeCell ref="B5:C5"/>
    <mergeCell ref="F5:F6"/>
    <mergeCell ref="A3:A4"/>
    <mergeCell ref="B3:C4"/>
    <mergeCell ref="A55:A56"/>
    <mergeCell ref="B55:B56"/>
    <mergeCell ref="C55:C56"/>
    <mergeCell ref="E55:E56"/>
    <mergeCell ref="F55:F56"/>
    <mergeCell ref="B6:C6"/>
    <mergeCell ref="A11:C11"/>
    <mergeCell ref="A26:C26"/>
    <mergeCell ref="A16:B16"/>
    <mergeCell ref="A14:C14"/>
    <mergeCell ref="A21:C21"/>
    <mergeCell ref="B2:C2"/>
    <mergeCell ref="A23:C23"/>
    <mergeCell ref="A8:C8"/>
    <mergeCell ref="A17:B17"/>
  </mergeCells>
  <pageMargins left="0.70866141732283472" right="0.70866141732283472" top="0.74803149606299213" bottom="0.74803149606299213" header="0.31496062992125984" footer="0.31496062992125984"/>
  <pageSetup paperSize="9" scale="7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2022-09-07T09:18:58Z</cp:lastPrinted>
  <dcterms:created xsi:type="dcterms:W3CDTF">2014-02-28T09:40:37Z</dcterms:created>
  <dcterms:modified xsi:type="dcterms:W3CDTF">2022-11-09T08:42:49Z</dcterms:modified>
</cp:coreProperties>
</file>